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uperenault-my.sharepoint.com/personal/stephane_guillemet_renault_com/Documents/Perso/bdp/"/>
    </mc:Choice>
  </mc:AlternateContent>
  <xr:revisionPtr revIDLastSave="0" documentId="8_{F9CB4E7D-18B0-4850-9D83-5256972FD2F6}" xr6:coauthVersionLast="47" xr6:coauthVersionMax="47" xr10:uidLastSave="{00000000-0000-0000-0000-000000000000}"/>
  <bookViews>
    <workbookView xWindow="-120" yWindow="-120" windowWidth="29040" windowHeight="17640" xr2:uid="{C337A6D2-589C-4E32-BB75-6A3EBE64ED80}"/>
  </bookViews>
  <sheets>
    <sheet name="Suivi interessement par anné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5" i="1" l="1"/>
  <c r="I55" i="1" s="1"/>
  <c r="E54" i="1"/>
  <c r="I54" i="1" s="1"/>
  <c r="E53" i="1"/>
  <c r="G53" i="1" s="1"/>
  <c r="E52" i="1"/>
  <c r="I52" i="1" s="1"/>
  <c r="I51" i="1"/>
  <c r="H51" i="1"/>
  <c r="E51" i="1"/>
  <c r="G51" i="1" s="1"/>
  <c r="E50" i="1"/>
  <c r="H50" i="1" s="1"/>
  <c r="F54" i="1" l="1"/>
  <c r="G54" i="1"/>
  <c r="F52" i="1"/>
  <c r="H54" i="1"/>
  <c r="F50" i="1"/>
  <c r="F51" i="1"/>
  <c r="H53" i="1"/>
  <c r="G52" i="1"/>
  <c r="H52" i="1"/>
  <c r="I50" i="1"/>
  <c r="F53" i="1"/>
  <c r="I53" i="1"/>
  <c r="F55" i="1"/>
  <c r="G55" i="1"/>
  <c r="H55" i="1"/>
  <c r="G50" i="1"/>
</calcChain>
</file>

<file path=xl/sharedStrings.xml><?xml version="1.0" encoding="utf-8"?>
<sst xmlns="http://schemas.openxmlformats.org/spreadsheetml/2006/main" count="10" uniqueCount="10">
  <si>
    <t>interessement 2022 pour mars 2023</t>
  </si>
  <si>
    <t xml:space="preserve">Pas d'exemple pour les cadre </t>
  </si>
  <si>
    <t>forfait</t>
  </si>
  <si>
    <t>nb de tranches 
100E brutmensuel</t>
  </si>
  <si>
    <t>2022</t>
  </si>
  <si>
    <t>2021</t>
  </si>
  <si>
    <t>2020</t>
  </si>
  <si>
    <t>2019</t>
  </si>
  <si>
    <t>Année</t>
  </si>
  <si>
    <t>info intéressement local Brut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</si>
</sst>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0" fontId="0" fillId="2" borderId="0" xfId="0" applyFill="1"/>
    <xf numFmtId="0" fontId="0" fillId="3" borderId="0" xfId="0" applyFill="1"/>
  </cellXfs>
  <cellStyles count="2">
    <cellStyle name="Monétaire" xfId="1" builtinId="4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€&quot;_-;\-* #,##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€&quot;_-;\-* #,##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€&quot;_-;\-* #,##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€&quot;_-;\-* #,##0\ &quot;€&quot;_-;_-* &quot;-&quot;??\ &quot;€&quot;_-;_-@_-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€&quot;_-;\-* #,##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161925</xdr:rowOff>
    </xdr:from>
    <xdr:to>
      <xdr:col>9</xdr:col>
      <xdr:colOff>476250</xdr:colOff>
      <xdr:row>45</xdr:row>
      <xdr:rowOff>142875</xdr:rowOff>
    </xdr:to>
    <xdr:pic>
      <xdr:nvPicPr>
        <xdr:cNvPr id="2" name="Image 8" descr="Une image contenant texte&#10;&#10;Description générée automatiquement">
          <a:extLst>
            <a:ext uri="{FF2B5EF4-FFF2-40B4-BE49-F238E27FC236}">
              <a16:creationId xmlns:a16="http://schemas.microsoft.com/office/drawing/2014/main" id="{CE565BB7-CF7D-483C-9BC5-8EBF4880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9572625" cy="855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6805</xdr:colOff>
      <xdr:row>0</xdr:row>
      <xdr:rowOff>1</xdr:rowOff>
    </xdr:from>
    <xdr:to>
      <xdr:col>18</xdr:col>
      <xdr:colOff>363998</xdr:colOff>
      <xdr:row>45</xdr:row>
      <xdr:rowOff>27215</xdr:rowOff>
    </xdr:to>
    <xdr:pic>
      <xdr:nvPicPr>
        <xdr:cNvPr id="3" name="Image 3" descr="Une image contenant texte&#10;&#10;Description générée automatiquement">
          <a:extLst>
            <a:ext uri="{FF2B5EF4-FFF2-40B4-BE49-F238E27FC236}">
              <a16:creationId xmlns:a16="http://schemas.microsoft.com/office/drawing/2014/main" id="{98351DF8-7BCB-4A6E-A445-73FE704E7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4230" y="1"/>
          <a:ext cx="6453193" cy="859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122464</xdr:colOff>
      <xdr:row>0</xdr:row>
      <xdr:rowOff>0</xdr:rowOff>
    </xdr:from>
    <xdr:to>
      <xdr:col>33</xdr:col>
      <xdr:colOff>68036</xdr:colOff>
      <xdr:row>44</xdr:row>
      <xdr:rowOff>155286</xdr:rowOff>
    </xdr:to>
    <xdr:pic>
      <xdr:nvPicPr>
        <xdr:cNvPr id="4" name="Image 5" descr="Une image contenant capture d’écran&#10;&#10;Description générée automatiquement">
          <a:extLst>
            <a:ext uri="{FF2B5EF4-FFF2-40B4-BE49-F238E27FC236}">
              <a16:creationId xmlns:a16="http://schemas.microsoft.com/office/drawing/2014/main" id="{6BB2045A-EC8B-47A2-A9A2-19CC7437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29889" y="0"/>
          <a:ext cx="6041572" cy="853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272144</xdr:colOff>
      <xdr:row>3</xdr:row>
      <xdr:rowOff>40821</xdr:rowOff>
    </xdr:from>
    <xdr:to>
      <xdr:col>25</xdr:col>
      <xdr:colOff>474982</xdr:colOff>
      <xdr:row>19</xdr:row>
      <xdr:rowOff>54428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D944C14-56A2-4249-92B1-28DC8A66E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5569" y="612321"/>
          <a:ext cx="5536838" cy="3061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14CD96-FB07-4C49-BEDD-C88C3DDAC1E8}" name="Tableau1" displayName="Tableau1" ref="D49:I55" totalsRowShown="0" dataDxfId="6" dataCellStyle="Monétaire">
  <autoFilter ref="D49:I55" xr:uid="{6FA2C73B-A890-4ABD-91AA-D9B12D297BB1}"/>
  <tableColumns count="6">
    <tableColumn id="1" xr3:uid="{634DF436-0949-44BC-9957-60CB91A53233}" name="forfait" dataDxfId="5" dataCellStyle="Monétaire"/>
    <tableColumn id="2" xr3:uid="{BF552CD5-C080-4060-AD57-42E9B3EA2EE0}" name="nb de tranches _x000a_100E brutmensuel" dataDxfId="4">
      <calculatedColumnFormula>ROUNDDOWN(Tableau1[[#This Row],[forfait]]/1200,0)</calculatedColumnFormula>
    </tableColumn>
    <tableColumn id="3" xr3:uid="{7FB8174F-AB03-421C-9AD1-4E883CA14BDD}" name="2022" dataDxfId="3" dataCellStyle="Monétaire">
      <calculatedColumnFormula>1100+65.33*E50</calculatedColumnFormula>
    </tableColumn>
    <tableColumn id="4" xr3:uid="{C234F63A-B5FE-496B-8991-4FAA55D1B51B}" name="2021" dataDxfId="2" dataCellStyle="Monétaire">
      <calculatedColumnFormula>500+86.56*E50</calculatedColumnFormula>
    </tableColumn>
    <tableColumn id="5" xr3:uid="{F2AD246C-D901-461C-8431-D4ADD1522761}" name="2020" dataDxfId="1" dataCellStyle="Monétaire">
      <calculatedColumnFormula>200+50*E50</calculatedColumnFormula>
    </tableColumn>
    <tableColumn id="6" xr3:uid="{039E440F-7A53-4B9B-AB20-0DA9D16C4F33}" name="2019" dataDxfId="0" dataCellStyle="Monétaire">
      <calculatedColumnFormula>300+66.94*E50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50DBE-2923-493E-8FF2-4DC8BFAAA03A}">
  <dimension ref="A1:AS58"/>
  <sheetViews>
    <sheetView tabSelected="1" topLeftCell="A21" zoomScaleNormal="100" workbookViewId="0">
      <selection activeCell="A59" sqref="A59"/>
    </sheetView>
  </sheetViews>
  <sheetFormatPr baseColWidth="10" defaultRowHeight="15" x14ac:dyDescent="0.25"/>
  <cols>
    <col min="4" max="4" width="15" bestFit="1" customWidth="1"/>
    <col min="5" max="5" width="32.42578125" customWidth="1"/>
    <col min="6" max="6" width="13.85546875" bestFit="1" customWidth="1"/>
    <col min="7" max="7" width="13.42578125" bestFit="1" customWidth="1"/>
    <col min="8" max="9" width="13.85546875" bestFit="1" customWidth="1"/>
  </cols>
  <sheetData>
    <row r="1" spans="1:1" x14ac:dyDescent="0.25">
      <c r="A1" t="s">
        <v>0</v>
      </c>
    </row>
    <row r="22" spans="21:21" x14ac:dyDescent="0.25">
      <c r="U22" t="s">
        <v>1</v>
      </c>
    </row>
    <row r="49" spans="1:45" ht="30" x14ac:dyDescent="0.25">
      <c r="D49" t="s">
        <v>2</v>
      </c>
      <c r="E49" s="1" t="s">
        <v>3</v>
      </c>
      <c r="F49" t="s">
        <v>4</v>
      </c>
      <c r="G49" t="s">
        <v>5</v>
      </c>
      <c r="H49" t="s">
        <v>6</v>
      </c>
      <c r="I49" t="s">
        <v>7</v>
      </c>
    </row>
    <row r="50" spans="1:45" x14ac:dyDescent="0.25">
      <c r="D50" s="2">
        <v>23000</v>
      </c>
      <c r="E50">
        <f>ROUNDDOWN(Tableau1[[#This Row],[forfait]]/1200,0)</f>
        <v>19</v>
      </c>
      <c r="F50" s="2">
        <f>1100+65.33*E50</f>
        <v>2341.27</v>
      </c>
      <c r="G50" s="2">
        <f>500+86.56*E50</f>
        <v>2144.6400000000003</v>
      </c>
      <c r="H50" s="2">
        <f>200+50*E50</f>
        <v>1150</v>
      </c>
      <c r="I50" s="2">
        <f>300+66.94*E50</f>
        <v>1571.86</v>
      </c>
    </row>
    <row r="51" spans="1:45" x14ac:dyDescent="0.25">
      <c r="D51" s="2">
        <v>30000</v>
      </c>
      <c r="E51">
        <f>ROUNDDOWN(Tableau1[[#This Row],[forfait]]/1200,0)</f>
        <v>25</v>
      </c>
      <c r="F51" s="2">
        <f>1100+65.33*E51</f>
        <v>2733.25</v>
      </c>
      <c r="G51" s="2">
        <f>500+86.56*E51</f>
        <v>2664</v>
      </c>
      <c r="H51" s="2">
        <f>200+50*E51</f>
        <v>1450</v>
      </c>
      <c r="I51" s="2">
        <f>300+66.94*E51</f>
        <v>1973.5</v>
      </c>
    </row>
    <row r="52" spans="1:45" x14ac:dyDescent="0.25">
      <c r="D52" s="2">
        <v>54000</v>
      </c>
      <c r="E52">
        <f>ROUNDDOWN(Tableau1[[#This Row],[forfait]]/1200,0)</f>
        <v>45</v>
      </c>
      <c r="F52" s="2">
        <f t="shared" ref="F52:F55" si="0">1100+65.33*E52</f>
        <v>4039.85</v>
      </c>
      <c r="G52" s="2">
        <f t="shared" ref="G52:G55" si="1">500+86.56*E52</f>
        <v>4395.2000000000007</v>
      </c>
      <c r="H52" s="2">
        <f t="shared" ref="H52:H55" si="2">200+50*E52</f>
        <v>2450</v>
      </c>
      <c r="I52" s="2">
        <f t="shared" ref="I52:I55" si="3">300+66.94*E52</f>
        <v>3312.2999999999997</v>
      </c>
    </row>
    <row r="53" spans="1:45" x14ac:dyDescent="0.25">
      <c r="D53" s="2">
        <v>60000</v>
      </c>
      <c r="E53">
        <f>ROUNDDOWN(Tableau1[[#This Row],[forfait]]/1200,0)</f>
        <v>50</v>
      </c>
      <c r="F53" s="2">
        <f t="shared" si="0"/>
        <v>4366.5</v>
      </c>
      <c r="G53" s="2">
        <f t="shared" si="1"/>
        <v>4828</v>
      </c>
      <c r="H53" s="2">
        <f t="shared" si="2"/>
        <v>2700</v>
      </c>
      <c r="I53" s="2">
        <f t="shared" si="3"/>
        <v>3647</v>
      </c>
    </row>
    <row r="54" spans="1:45" x14ac:dyDescent="0.25">
      <c r="D54" s="2">
        <v>120000</v>
      </c>
      <c r="E54">
        <f>ROUNDDOWN(Tableau1[[#This Row],[forfait]]/1200,0)</f>
        <v>100</v>
      </c>
      <c r="F54" s="2">
        <f t="shared" si="0"/>
        <v>7633</v>
      </c>
      <c r="G54" s="2">
        <f t="shared" si="1"/>
        <v>9156</v>
      </c>
      <c r="H54" s="2">
        <f t="shared" si="2"/>
        <v>5200</v>
      </c>
      <c r="I54" s="2">
        <f t="shared" si="3"/>
        <v>6994</v>
      </c>
    </row>
    <row r="55" spans="1:45" x14ac:dyDescent="0.25">
      <c r="D55" s="2">
        <v>480000</v>
      </c>
      <c r="E55">
        <f>ROUNDDOWN(Tableau1[[#This Row],[forfait]]/1200,0)</f>
        <v>400</v>
      </c>
      <c r="F55" s="2">
        <f t="shared" si="0"/>
        <v>27232</v>
      </c>
      <c r="G55" s="2">
        <f t="shared" si="1"/>
        <v>35124</v>
      </c>
      <c r="H55" s="2">
        <f t="shared" si="2"/>
        <v>20200</v>
      </c>
      <c r="I55" s="2">
        <f t="shared" si="3"/>
        <v>27076</v>
      </c>
    </row>
    <row r="57" spans="1:45" x14ac:dyDescent="0.25">
      <c r="A57" s="3" t="s">
        <v>8</v>
      </c>
      <c r="B57" s="3">
        <v>2005</v>
      </c>
      <c r="C57" s="3">
        <v>2006</v>
      </c>
      <c r="D57" s="3">
        <v>2007</v>
      </c>
      <c r="E57" s="3">
        <v>2008</v>
      </c>
      <c r="F57" s="3">
        <v>2009</v>
      </c>
      <c r="G57" s="3">
        <v>2010</v>
      </c>
      <c r="H57" s="3">
        <v>2011</v>
      </c>
      <c r="I57" s="3">
        <v>2012</v>
      </c>
      <c r="J57" s="3">
        <v>2013</v>
      </c>
      <c r="K57" s="3">
        <v>2014</v>
      </c>
      <c r="L57" s="3">
        <v>2015</v>
      </c>
      <c r="M57" s="3">
        <v>2016</v>
      </c>
      <c r="N57" s="3">
        <v>2017</v>
      </c>
      <c r="O57" s="3">
        <v>2018</v>
      </c>
      <c r="P57" s="3">
        <v>2019</v>
      </c>
      <c r="Q57" s="3">
        <v>2020</v>
      </c>
      <c r="R57" s="3">
        <v>2021</v>
      </c>
      <c r="S57" s="3">
        <v>2022</v>
      </c>
      <c r="T57" s="3">
        <v>2023</v>
      </c>
      <c r="U57" s="3">
        <v>2024</v>
      </c>
      <c r="V57" s="3">
        <v>2025</v>
      </c>
      <c r="W57" s="3">
        <v>2026</v>
      </c>
      <c r="X57" s="3">
        <v>2027</v>
      </c>
      <c r="Y57" s="3">
        <v>2028</v>
      </c>
      <c r="Z57" s="3">
        <v>2029</v>
      </c>
      <c r="AA57" s="3">
        <v>2030</v>
      </c>
      <c r="AB57" s="3">
        <v>2031</v>
      </c>
      <c r="AC57" s="3">
        <v>2032</v>
      </c>
      <c r="AD57" s="3">
        <v>2033</v>
      </c>
      <c r="AE57" s="3">
        <v>2034</v>
      </c>
      <c r="AF57" s="3">
        <v>2035</v>
      </c>
      <c r="AG57" s="3">
        <v>2036</v>
      </c>
      <c r="AH57" s="3">
        <v>2037</v>
      </c>
      <c r="AI57" s="3">
        <v>2038</v>
      </c>
      <c r="AJ57" s="3">
        <v>2039</v>
      </c>
      <c r="AK57" s="3">
        <v>2040</v>
      </c>
      <c r="AL57" s="3">
        <v>2041</v>
      </c>
      <c r="AM57" s="3">
        <v>2042</v>
      </c>
      <c r="AN57" s="3">
        <v>2043</v>
      </c>
      <c r="AO57" s="3">
        <v>2044</v>
      </c>
      <c r="AP57" s="3">
        <v>2045</v>
      </c>
      <c r="AQ57" s="3">
        <v>2046</v>
      </c>
      <c r="AR57" s="3">
        <v>2047</v>
      </c>
      <c r="AS57" s="3">
        <v>2048</v>
      </c>
    </row>
    <row r="58" spans="1:45" x14ac:dyDescent="0.25">
      <c r="A58" s="4" t="s">
        <v>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>
        <v>1168</v>
      </c>
      <c r="P58" s="2">
        <v>1167</v>
      </c>
      <c r="Q58" s="2">
        <v>1085</v>
      </c>
      <c r="R58" s="2">
        <v>1004</v>
      </c>
      <c r="S58" s="2">
        <v>1185</v>
      </c>
      <c r="T58" s="2">
        <v>1175</v>
      </c>
      <c r="U58" s="2"/>
    </row>
  </sheetData>
  <pageMargins left="0.7" right="0.7" top="0.75" bottom="0.75" header="0.3" footer="0.3"/>
  <pageSetup orientation="portrait" r:id="rId1"/>
  <headerFooter>
    <oddFooter>&amp;R_x000D_&amp;1#&amp;"Arial"&amp;10&amp;K000000 Confidential C</oddFooter>
  </headerFooter>
  <drawing r:id="rId2"/>
  <tableParts count="1">
    <tablePart r:id="rId3"/>
  </tableParts>
</worksheet>
</file>

<file path=docMetadata/LabelInfo.xml><?xml version="1.0" encoding="utf-8"?>
<clbl:labelList xmlns:clbl="http://schemas.microsoft.com/office/2020/mipLabelMetadata">
  <clbl:label id="{fd1c0902-ed92-4fed-896d-2e7725de02d4}" enabled="1" method="Standard" siteId="{d6b0bbee-7cd9-4d60-bce6-4a67b543e2ae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Suivi interessement par année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GUILLEMET Stephane</dc:creator>
  <cp:lastModifiedBy>GUILLEMET Stephane</cp:lastModifiedBy>
  <dcterms:created xsi:type="dcterms:W3CDTF">2023-02-16T12:43:41Z</dcterms:created>
  <dcterms:modified xsi:type="dcterms:W3CDTF">2023-02-16T12:44:09Z</dcterms:modified>
</cp:coreProperties>
</file>